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2D7D26C-DDB6-41B2-B0D6-6566ECC779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3" l="1"/>
  <c r="K11" i="3"/>
  <c r="I11" i="3"/>
  <c r="H11" i="3"/>
  <c r="G11" i="3"/>
  <c r="F11" i="3"/>
  <c r="E11" i="3"/>
  <c r="J11" i="3" l="1"/>
  <c r="AQ11" i="3"/>
  <c r="AP11" i="3"/>
  <c r="AO11" i="3"/>
  <c r="AN11" i="3"/>
  <c r="AM11" i="3"/>
  <c r="AS11" i="3"/>
  <c r="AR11" i="3" l="1"/>
  <c r="AG11" i="3"/>
  <c r="AE11" i="3"/>
  <c r="AD11" i="3"/>
  <c r="AC11" i="3"/>
  <c r="AB11" i="3"/>
  <c r="AA11" i="3"/>
  <c r="G16" i="3" l="1"/>
  <c r="E16" i="3"/>
  <c r="K16" i="3"/>
  <c r="I16" i="3"/>
  <c r="W11" i="3"/>
  <c r="U11" i="3"/>
  <c r="T11" i="3"/>
  <c r="S11" i="3"/>
  <c r="R11" i="3"/>
  <c r="Q11" i="3"/>
  <c r="K15" i="3"/>
  <c r="H15" i="3"/>
  <c r="G15" i="3"/>
  <c r="F15" i="3"/>
  <c r="E15" i="3"/>
  <c r="M15" i="3" l="1"/>
  <c r="N15" i="3"/>
  <c r="L15" i="3"/>
  <c r="I15" i="3"/>
  <c r="K17" i="3"/>
  <c r="E17" i="3"/>
  <c r="G17" i="3"/>
  <c r="F16" i="3"/>
  <c r="H16" i="3"/>
  <c r="H17" i="3" s="1"/>
  <c r="O16" i="3"/>
  <c r="J16" i="3"/>
  <c r="AF11" i="3"/>
  <c r="M16" i="3" l="1"/>
  <c r="O15" i="3"/>
  <c r="J15" i="3"/>
  <c r="I17" i="3"/>
  <c r="O17" i="3" s="1"/>
  <c r="M17" i="3"/>
  <c r="N16" i="3"/>
  <c r="L16" i="3"/>
  <c r="F17" i="3"/>
  <c r="J17" i="3" l="1"/>
  <c r="L17" i="3"/>
  <c r="N17" i="3"/>
</calcChain>
</file>

<file path=xl/sharedStrings.xml><?xml version="1.0" encoding="utf-8"?>
<sst xmlns="http://schemas.openxmlformats.org/spreadsheetml/2006/main" count="90" uniqueCount="43">
  <si>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</si>
  <si>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</si>
  <si>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</si>
  <si>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</si>
  <si>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</si>
  <si>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</si>
  <si>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</si>
  <si>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</si>
  <si>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</si>
  <si>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</si>
  <si>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</si>
  <si>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</si>
  <si>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</si>
  <si>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</si>
  <si>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</si>
  <si>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</si>
  <si>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</si>
  <si>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</si>
  <si>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</si>
  <si>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</si>
  <si>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Tahko  2</t>
  </si>
  <si>
    <t>Nooa Hoikka</t>
  </si>
  <si>
    <t>7.9.2000   Helsinki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</si>
  <si>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</si>
  <si>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</si>
  <si>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</si>
  <si>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</si>
  <si>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</si>
  <si>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</si>
  <si>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</si>
  <si>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3.</t>
  </si>
  <si>
    <t>1.</t>
  </si>
  <si>
    <t>2.</t>
  </si>
  <si>
    <t>PuMu</t>
  </si>
  <si>
    <t>7.</t>
  </si>
  <si>
    <t>PuMu = Helsingin Puna-Mustat  (1941)</t>
  </si>
  <si>
    <t>5.</t>
  </si>
  <si>
    <t>9.</t>
  </si>
  <si>
    <t>JoKo jun</t>
  </si>
  <si>
    <t>JoKo jun = Jokioisten Koetus juniorit  (2018)</t>
  </si>
  <si>
    <t>LP Jun = Loimaan Palloilijat Junioripesis  (2003)</t>
  </si>
  <si>
    <t>LP Jun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</si>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</sst>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28515625" customWidth="1"/>
    <col min="4" max="4" width="7.85546875" bestFit="1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21</v>
      </c>
      <c r="C1" s="2"/>
      <c r="D1" s="3"/>
      <c r="E1" s="4" t="s">
        <v>22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4"/>
      <c r="D2" s="55"/>
      <c r="E2" s="8" t="s">
        <v>7</v>
      </c>
      <c r="F2" s="20"/>
      <c r="G2" s="20"/>
      <c r="H2" s="20"/>
      <c r="I2" s="27"/>
      <c r="J2" s="9"/>
      <c r="K2" s="19"/>
      <c r="L2" s="16" t="s">
        <v>24</v>
      </c>
      <c r="M2" s="20"/>
      <c r="N2" s="20"/>
      <c r="O2" s="26"/>
      <c r="P2" s="6"/>
      <c r="Q2" s="16" t="s">
        <v>25</v>
      </c>
      <c r="R2" s="20"/>
      <c r="S2" s="20"/>
      <c r="T2" s="20"/>
      <c r="U2" s="27"/>
      <c r="V2" s="26"/>
      <c r="W2" s="6"/>
      <c r="X2" s="56" t="s">
        <v>12</v>
      </c>
      <c r="Y2" s="57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26</v>
      </c>
      <c r="AI2" s="20"/>
      <c r="AJ2" s="20"/>
      <c r="AK2" s="26"/>
      <c r="AL2" s="6"/>
      <c r="AM2" s="16" t="s">
        <v>25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7"/>
      <c r="X4" s="12">
        <v>2017</v>
      </c>
      <c r="Y4" s="12" t="s">
        <v>19</v>
      </c>
      <c r="Z4" s="1" t="s">
        <v>20</v>
      </c>
      <c r="AA4" s="12">
        <v>16</v>
      </c>
      <c r="AB4" s="12">
        <v>0</v>
      </c>
      <c r="AC4" s="12">
        <v>7</v>
      </c>
      <c r="AD4" s="12">
        <v>6</v>
      </c>
      <c r="AE4" s="12">
        <v>49</v>
      </c>
      <c r="AF4" s="63">
        <v>0.44540000000000002</v>
      </c>
      <c r="AG4" s="10">
        <v>110</v>
      </c>
      <c r="AH4" s="53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7"/>
      <c r="X5" s="12">
        <v>2018</v>
      </c>
      <c r="Y5" s="12" t="s">
        <v>29</v>
      </c>
      <c r="Z5" s="1" t="s">
        <v>20</v>
      </c>
      <c r="AA5" s="12">
        <v>14</v>
      </c>
      <c r="AB5" s="12">
        <v>3</v>
      </c>
      <c r="AC5" s="12">
        <v>36</v>
      </c>
      <c r="AD5" s="12">
        <v>12</v>
      </c>
      <c r="AE5" s="12">
        <v>94</v>
      </c>
      <c r="AF5" s="63">
        <v>0.67620000000000002</v>
      </c>
      <c r="AG5" s="10">
        <v>139</v>
      </c>
      <c r="AH5" s="12" t="s">
        <v>30</v>
      </c>
      <c r="AI5" s="7"/>
      <c r="AJ5" s="12" t="s">
        <v>31</v>
      </c>
      <c r="AK5" s="12" t="s">
        <v>31</v>
      </c>
      <c r="AL5" s="10"/>
      <c r="AM5" s="1"/>
      <c r="AN5" s="1"/>
      <c r="AO5" s="50"/>
      <c r="AP5" s="1"/>
      <c r="AQ5" s="1"/>
      <c r="AR5" s="50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7"/>
      <c r="X6" s="12">
        <v>2019</v>
      </c>
      <c r="Y6" s="12" t="s">
        <v>32</v>
      </c>
      <c r="Z6" s="1" t="s">
        <v>33</v>
      </c>
      <c r="AA6" s="12">
        <v>16</v>
      </c>
      <c r="AB6" s="12">
        <v>2</v>
      </c>
      <c r="AC6" s="12">
        <v>13</v>
      </c>
      <c r="AD6" s="12">
        <v>26</v>
      </c>
      <c r="AE6" s="12">
        <v>96</v>
      </c>
      <c r="AF6" s="63">
        <v>0.75590000000000002</v>
      </c>
      <c r="AG6" s="17">
        <v>127</v>
      </c>
      <c r="AH6" s="39"/>
      <c r="AI6" s="7"/>
      <c r="AJ6" s="7"/>
      <c r="AK6" s="12" t="s">
        <v>30</v>
      </c>
      <c r="AM6" s="12">
        <v>4</v>
      </c>
      <c r="AN6" s="12">
        <v>0</v>
      </c>
      <c r="AO6" s="13">
        <v>2</v>
      </c>
      <c r="AP6" s="12">
        <v>8</v>
      </c>
      <c r="AQ6" s="12">
        <v>23</v>
      </c>
      <c r="AR6" s="64">
        <v>0.5897</v>
      </c>
      <c r="AS6" s="17">
        <v>39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2020</v>
      </c>
      <c r="C7" s="14" t="s">
        <v>34</v>
      </c>
      <c r="D7" s="1" t="s">
        <v>41</v>
      </c>
      <c r="E7" s="12">
        <v>12</v>
      </c>
      <c r="F7" s="12">
        <v>1</v>
      </c>
      <c r="G7" s="12">
        <v>7</v>
      </c>
      <c r="H7" s="13">
        <v>7</v>
      </c>
      <c r="I7" s="12">
        <v>44</v>
      </c>
      <c r="J7" s="30">
        <v>0.51759999999999995</v>
      </c>
      <c r="K7" s="17">
        <v>85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7"/>
      <c r="X7" s="12"/>
      <c r="Y7" s="12"/>
      <c r="Z7" s="1"/>
      <c r="AA7" s="12"/>
      <c r="AB7" s="12"/>
      <c r="AC7" s="12"/>
      <c r="AD7" s="12"/>
      <c r="AE7" s="12"/>
      <c r="AF7" s="63"/>
      <c r="AG7" s="10"/>
      <c r="AH7" s="53"/>
      <c r="AI7" s="7"/>
      <c r="AJ7" s="7"/>
      <c r="AK7" s="7"/>
      <c r="AL7" s="10"/>
      <c r="AM7" s="1"/>
      <c r="AN7" s="1"/>
      <c r="AO7" s="13"/>
      <c r="AP7" s="12"/>
      <c r="AQ7" s="12"/>
      <c r="AR7" s="64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65">
        <v>2021</v>
      </c>
      <c r="C8" s="69" t="s">
        <v>36</v>
      </c>
      <c r="D8" s="1" t="s">
        <v>41</v>
      </c>
      <c r="E8" s="65">
        <v>15</v>
      </c>
      <c r="F8" s="65">
        <v>1</v>
      </c>
      <c r="G8" s="65">
        <v>13</v>
      </c>
      <c r="H8" s="70">
        <v>5</v>
      </c>
      <c r="I8" s="65">
        <v>52</v>
      </c>
      <c r="J8" s="67">
        <v>0.54169999999999996</v>
      </c>
      <c r="K8" s="68">
        <v>96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7"/>
      <c r="X8" s="12"/>
      <c r="Y8" s="12"/>
      <c r="Z8" s="1"/>
      <c r="AA8" s="12"/>
      <c r="AB8" s="12"/>
      <c r="AC8" s="12"/>
      <c r="AD8" s="12"/>
      <c r="AE8" s="12"/>
      <c r="AF8" s="63"/>
      <c r="AG8" s="10"/>
      <c r="AH8" s="53"/>
      <c r="AI8" s="7"/>
      <c r="AJ8" s="7"/>
      <c r="AK8" s="7"/>
      <c r="AL8" s="10"/>
      <c r="AM8" s="1"/>
      <c r="AN8" s="1"/>
      <c r="AO8" s="13"/>
      <c r="AP8" s="12"/>
      <c r="AQ8" s="12"/>
      <c r="AR8" s="64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5">
        <v>2022</v>
      </c>
      <c r="C9" s="69" t="s">
        <v>19</v>
      </c>
      <c r="D9" s="1" t="s">
        <v>41</v>
      </c>
      <c r="E9" s="65">
        <v>23</v>
      </c>
      <c r="F9" s="65">
        <v>2</v>
      </c>
      <c r="G9" s="65">
        <v>20</v>
      </c>
      <c r="H9" s="70">
        <v>5</v>
      </c>
      <c r="I9" s="65">
        <v>71</v>
      </c>
      <c r="J9" s="67">
        <v>0.47649999999999998</v>
      </c>
      <c r="K9" s="68">
        <v>149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7"/>
      <c r="X9" s="65">
        <v>2022</v>
      </c>
      <c r="Y9" s="65" t="s">
        <v>37</v>
      </c>
      <c r="Z9" s="66" t="s">
        <v>38</v>
      </c>
      <c r="AA9" s="65">
        <v>1</v>
      </c>
      <c r="AB9" s="65">
        <v>0</v>
      </c>
      <c r="AC9" s="65">
        <v>0</v>
      </c>
      <c r="AD9" s="65">
        <v>1</v>
      </c>
      <c r="AE9" s="65">
        <v>4</v>
      </c>
      <c r="AF9" s="67">
        <v>0.57140000000000002</v>
      </c>
      <c r="AG9" s="68">
        <v>7</v>
      </c>
      <c r="AH9" s="39"/>
      <c r="AI9" s="7"/>
      <c r="AJ9" s="7"/>
      <c r="AK9" s="7"/>
      <c r="AL9" s="10"/>
      <c r="AM9" s="1"/>
      <c r="AN9" s="1"/>
      <c r="AO9" s="13"/>
      <c r="AP9" s="12"/>
      <c r="AQ9" s="12"/>
      <c r="AR9" s="64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2023</v>
      </c>
      <c r="C10" s="12" t="s">
        <v>42</v>
      </c>
      <c r="D10" s="71" t="s">
        <v>41</v>
      </c>
      <c r="E10" s="65">
        <v>24</v>
      </c>
      <c r="F10" s="65">
        <v>1</v>
      </c>
      <c r="G10" s="12">
        <v>22</v>
      </c>
      <c r="H10" s="65">
        <v>6</v>
      </c>
      <c r="I10" s="65">
        <v>87</v>
      </c>
      <c r="J10" s="72">
        <v>0.50290000000000001</v>
      </c>
      <c r="K10" s="73">
        <v>173</v>
      </c>
      <c r="L10" s="7"/>
      <c r="M10" s="7"/>
      <c r="N10" s="7"/>
      <c r="O10" s="7"/>
      <c r="Q10" s="12">
        <v>4</v>
      </c>
      <c r="R10" s="12">
        <v>0</v>
      </c>
      <c r="S10" s="13">
        <v>7</v>
      </c>
      <c r="T10" s="12">
        <v>1</v>
      </c>
      <c r="U10" s="12">
        <v>16</v>
      </c>
      <c r="V10" s="30">
        <v>0.64</v>
      </c>
      <c r="W10" s="17">
        <v>25</v>
      </c>
      <c r="X10" s="12"/>
      <c r="Y10" s="12"/>
      <c r="Z10" s="1"/>
      <c r="AA10" s="12"/>
      <c r="AB10" s="12"/>
      <c r="AC10" s="12"/>
      <c r="AD10" s="12"/>
      <c r="AE10" s="12"/>
      <c r="AF10" s="63"/>
      <c r="AG10" s="10"/>
      <c r="AH10" s="53"/>
      <c r="AI10" s="7"/>
      <c r="AJ10" s="7"/>
      <c r="AK10" s="7"/>
      <c r="AM10" s="12"/>
      <c r="AN10" s="12"/>
      <c r="AO10" s="1"/>
      <c r="AP10" s="1"/>
      <c r="AQ10" s="1"/>
      <c r="AR10" s="50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59" t="s">
        <v>13</v>
      </c>
      <c r="C11" s="60"/>
      <c r="D11" s="61"/>
      <c r="E11" s="34">
        <f>SUM(E4:E10)</f>
        <v>74</v>
      </c>
      <c r="F11" s="34">
        <f t="shared" ref="F11:I11" si="0">SUM(F4:F10)</f>
        <v>5</v>
      </c>
      <c r="G11" s="34">
        <f t="shared" si="0"/>
        <v>62</v>
      </c>
      <c r="H11" s="34">
        <f t="shared" si="0"/>
        <v>23</v>
      </c>
      <c r="I11" s="34">
        <f t="shared" si="0"/>
        <v>254</v>
      </c>
      <c r="J11" s="35">
        <f>PRODUCT(I11/K11)</f>
        <v>0.50497017892644136</v>
      </c>
      <c r="K11" s="19">
        <f t="shared" ref="K11" si="1">SUM(K4:K10)</f>
        <v>503</v>
      </c>
      <c r="L11" s="16"/>
      <c r="M11" s="27"/>
      <c r="N11" s="40"/>
      <c r="O11" s="41"/>
      <c r="P11" s="10"/>
      <c r="Q11" s="34">
        <f>SUM(Q10:Q10)</f>
        <v>4</v>
      </c>
      <c r="R11" s="34">
        <f>SUM(R10:R10)</f>
        <v>0</v>
      </c>
      <c r="S11" s="34">
        <f>SUM(S10:S10)</f>
        <v>7</v>
      </c>
      <c r="T11" s="34">
        <f>SUM(T10:T10)</f>
        <v>1</v>
      </c>
      <c r="U11" s="34">
        <f>SUM(U10:U10)</f>
        <v>16</v>
      </c>
      <c r="V11" s="35">
        <f>PRODUCT(U11/W11)</f>
        <v>0.64</v>
      </c>
      <c r="W11" s="19">
        <f>SUM(W10:W10)</f>
        <v>25</v>
      </c>
      <c r="X11" s="53" t="s">
        <v>13</v>
      </c>
      <c r="Y11" s="11"/>
      <c r="Z11" s="9"/>
      <c r="AA11" s="34">
        <f>SUM(AA4:AA10)</f>
        <v>47</v>
      </c>
      <c r="AB11" s="34">
        <f t="shared" ref="AB11:AG11" si="2">SUM(AB4:AB10)</f>
        <v>5</v>
      </c>
      <c r="AC11" s="34">
        <f t="shared" si="2"/>
        <v>56</v>
      </c>
      <c r="AD11" s="34">
        <f t="shared" si="2"/>
        <v>45</v>
      </c>
      <c r="AE11" s="34">
        <f t="shared" si="2"/>
        <v>243</v>
      </c>
      <c r="AF11" s="35">
        <f>PRODUCT(AE11/AG11)</f>
        <v>0.63446475195822449</v>
      </c>
      <c r="AG11" s="19">
        <f t="shared" si="2"/>
        <v>383</v>
      </c>
      <c r="AH11" s="16"/>
      <c r="AI11" s="27"/>
      <c r="AJ11" s="40"/>
      <c r="AK11" s="41"/>
      <c r="AL11" s="10"/>
      <c r="AM11" s="34">
        <f t="shared" ref="AM11:AQ11" si="3">SUM(AM4:AM10)</f>
        <v>4</v>
      </c>
      <c r="AN11" s="34">
        <f t="shared" si="3"/>
        <v>0</v>
      </c>
      <c r="AO11" s="34">
        <f t="shared" si="3"/>
        <v>2</v>
      </c>
      <c r="AP11" s="34">
        <f t="shared" si="3"/>
        <v>8</v>
      </c>
      <c r="AQ11" s="34">
        <f t="shared" si="3"/>
        <v>23</v>
      </c>
      <c r="AR11" s="35">
        <f>PRODUCT(AQ11/AS11)</f>
        <v>0.58974358974358976</v>
      </c>
      <c r="AS11" s="37">
        <f>SUM(AS5:AS10)</f>
        <v>39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6"/>
      <c r="K12" s="17"/>
      <c r="L12" s="10"/>
      <c r="M12" s="10"/>
      <c r="N12" s="10"/>
      <c r="O12" s="10"/>
      <c r="P12" s="15"/>
      <c r="Q12" s="15"/>
      <c r="R12" s="15"/>
      <c r="S12" s="15"/>
      <c r="T12" s="15"/>
      <c r="U12" s="10"/>
      <c r="V12" s="10"/>
      <c r="W12" s="17"/>
      <c r="X12" s="15"/>
      <c r="Y12" s="15"/>
      <c r="Z12" s="15"/>
      <c r="AA12" s="15"/>
      <c r="AB12" s="15"/>
      <c r="AC12" s="15"/>
      <c r="AD12" s="15"/>
      <c r="AE12" s="15"/>
      <c r="AF12" s="36"/>
      <c r="AG12" s="17"/>
      <c r="AH12" s="10"/>
      <c r="AI12" s="10"/>
      <c r="AJ12" s="10"/>
      <c r="AK12" s="10"/>
      <c r="AL12" s="15"/>
      <c r="AM12" s="15"/>
      <c r="AN12" s="15"/>
      <c r="AO12" s="15"/>
      <c r="AP12" s="15"/>
      <c r="AQ12" s="10"/>
      <c r="AR12" s="10"/>
      <c r="AS12" s="1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6" t="s">
        <v>16</v>
      </c>
      <c r="C13" s="47"/>
      <c r="D13" s="48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27</v>
      </c>
      <c r="O13" s="7" t="s">
        <v>28</v>
      </c>
      <c r="Q13" s="15"/>
      <c r="R13" s="15" t="s">
        <v>10</v>
      </c>
      <c r="S13" s="15"/>
      <c r="T13" s="52" t="s">
        <v>23</v>
      </c>
      <c r="U13" s="10"/>
      <c r="V13" s="17"/>
      <c r="W13" s="17"/>
      <c r="X13" s="17"/>
      <c r="Y13" s="17"/>
      <c r="Z13" s="17"/>
      <c r="AA13" s="17"/>
      <c r="AB13" s="17"/>
      <c r="AC13" s="15"/>
      <c r="AD13" s="15"/>
      <c r="AE13" s="15"/>
      <c r="AF13" s="15"/>
      <c r="AG13" s="15"/>
      <c r="AH13" s="15"/>
      <c r="AI13" s="15"/>
      <c r="AJ13" s="15"/>
      <c r="AK13" s="15"/>
      <c r="AM13" s="17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9" t="s">
        <v>15</v>
      </c>
      <c r="C14" s="3"/>
      <c r="D14" s="50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62">
        <v>0</v>
      </c>
      <c r="K14" s="15"/>
      <c r="L14" s="51">
        <v>0</v>
      </c>
      <c r="M14" s="51">
        <v>0</v>
      </c>
      <c r="N14" s="51">
        <v>0</v>
      </c>
      <c r="O14" s="51">
        <v>0</v>
      </c>
      <c r="Q14" s="15"/>
      <c r="R14" s="15"/>
      <c r="S14" s="15"/>
      <c r="T14" s="52" t="s">
        <v>35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1" t="s">
        <v>11</v>
      </c>
      <c r="C15" s="32"/>
      <c r="D15" s="33"/>
      <c r="E15" s="45">
        <f>PRODUCT(E11+Q11)</f>
        <v>78</v>
      </c>
      <c r="F15" s="45">
        <f>PRODUCT(F11+R11)</f>
        <v>5</v>
      </c>
      <c r="G15" s="45">
        <f>PRODUCT(G11+S11)</f>
        <v>69</v>
      </c>
      <c r="H15" s="45">
        <f>PRODUCT(H11+T11)</f>
        <v>24</v>
      </c>
      <c r="I15" s="45">
        <f>PRODUCT(I11+U11)</f>
        <v>270</v>
      </c>
      <c r="J15" s="62">
        <f>PRODUCT(I15/K15)</f>
        <v>0.51136363636363635</v>
      </c>
      <c r="K15" s="15">
        <f>PRODUCT(K11+W11)</f>
        <v>528</v>
      </c>
      <c r="L15" s="51">
        <f>PRODUCT((F15+G15)/E15)</f>
        <v>0.94871794871794868</v>
      </c>
      <c r="M15" s="51">
        <f>PRODUCT(H15/E15)</f>
        <v>0.30769230769230771</v>
      </c>
      <c r="N15" s="51">
        <f>PRODUCT((F15+G15+H15)/E15)</f>
        <v>1.2564102564102564</v>
      </c>
      <c r="O15" s="51">
        <f>PRODUCT(I15/E15)</f>
        <v>3.4615384615384617</v>
      </c>
      <c r="Q15" s="15"/>
      <c r="R15" s="15"/>
      <c r="S15" s="15"/>
      <c r="T15" s="52" t="s">
        <v>40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8" t="s">
        <v>12</v>
      </c>
      <c r="C16" s="29"/>
      <c r="D16" s="28"/>
      <c r="E16" s="45">
        <f>PRODUCT(AA11+AM11)</f>
        <v>51</v>
      </c>
      <c r="F16" s="45">
        <f>PRODUCT(AB11+AN11)</f>
        <v>5</v>
      </c>
      <c r="G16" s="45">
        <f>PRODUCT(AC11+AO11)</f>
        <v>58</v>
      </c>
      <c r="H16" s="45">
        <f>PRODUCT(AD11+AP11)</f>
        <v>53</v>
      </c>
      <c r="I16" s="45">
        <f>PRODUCT(AE11+AQ11)</f>
        <v>266</v>
      </c>
      <c r="J16" s="62">
        <f>PRODUCT(I16/K16)</f>
        <v>0.63033175355450233</v>
      </c>
      <c r="K16" s="10">
        <f>PRODUCT(AG11+AS11)</f>
        <v>422</v>
      </c>
      <c r="L16" s="51">
        <f>PRODUCT((F16+G16)/E16)</f>
        <v>1.2352941176470589</v>
      </c>
      <c r="M16" s="51">
        <f>PRODUCT(H16/E16)</f>
        <v>1.0392156862745099</v>
      </c>
      <c r="N16" s="51">
        <f>PRODUCT((F16+G16+H16)/E16)</f>
        <v>2.2745098039215685</v>
      </c>
      <c r="O16" s="51">
        <f>PRODUCT(I16/E16)</f>
        <v>5.215686274509804</v>
      </c>
      <c r="Q16" s="15"/>
      <c r="R16" s="15"/>
      <c r="S16" s="15"/>
      <c r="T16" s="52" t="s">
        <v>39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2" t="s">
        <v>13</v>
      </c>
      <c r="C17" s="43"/>
      <c r="D17" s="44"/>
      <c r="E17" s="45">
        <f>SUM(E14:E16)</f>
        <v>129</v>
      </c>
      <c r="F17" s="45">
        <f t="shared" ref="F17:I17" si="4">SUM(F14:F16)</f>
        <v>10</v>
      </c>
      <c r="G17" s="45">
        <f t="shared" si="4"/>
        <v>127</v>
      </c>
      <c r="H17" s="45">
        <f t="shared" si="4"/>
        <v>77</v>
      </c>
      <c r="I17" s="45">
        <f t="shared" si="4"/>
        <v>536</v>
      </c>
      <c r="J17" s="62">
        <f>PRODUCT(I17/K17)</f>
        <v>0.5642105263157895</v>
      </c>
      <c r="K17" s="15">
        <f>SUM(K14:K16)</f>
        <v>950</v>
      </c>
      <c r="L17" s="51">
        <f>PRODUCT((F17+G17)/E17)</f>
        <v>1.0620155038759691</v>
      </c>
      <c r="M17" s="51">
        <f>PRODUCT(H17/E17)</f>
        <v>0.5968992248062015</v>
      </c>
      <c r="N17" s="51">
        <f>PRODUCT((F17+G17+H17)/E17)</f>
        <v>1.6589147286821706</v>
      </c>
      <c r="O17" s="51">
        <f>PRODUCT(I17/E17)</f>
        <v>4.1550387596899228</v>
      </c>
      <c r="Q17" s="10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0"/>
      <c r="AI182" s="10"/>
      <c r="AJ182" s="10"/>
      <c r="AK182" s="10"/>
      <c r="AL182" s="10"/>
    </row>
    <row r="183" spans="12:38" x14ac:dyDescent="0.25"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spans="12:38" x14ac:dyDescent="0.25"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spans="12:38" x14ac:dyDescent="0.25"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spans="12:38" x14ac:dyDescent="0.25"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spans="12:38" x14ac:dyDescent="0.25"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spans="12:38" x14ac:dyDescent="0.25"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spans="12:38" x14ac:dyDescent="0.25"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2:38" x14ac:dyDescent="0.25"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spans="12:38" x14ac:dyDescent="0.25"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spans="12:38" x14ac:dyDescent="0.25"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spans="20:33" x14ac:dyDescent="0.25"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spans="20:33" x14ac:dyDescent="0.25"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spans="20:33" x14ac:dyDescent="0.25"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spans="20:33" x14ac:dyDescent="0.25"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spans="20:33" x14ac:dyDescent="0.25"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spans="20:33" x14ac:dyDescent="0.25"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spans="20:33" x14ac:dyDescent="0.25"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spans="20:33" x14ac:dyDescent="0.25"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spans="20:33" x14ac:dyDescent="0.25"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spans="20:33" x14ac:dyDescent="0.25"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spans="20:33" x14ac:dyDescent="0.25"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spans="20:33" x14ac:dyDescent="0.25"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spans="20:33" x14ac:dyDescent="0.25"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spans="20:33" x14ac:dyDescent="0.25"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spans="20:33" x14ac:dyDescent="0.25"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spans="20:33" x14ac:dyDescent="0.25"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spans="20:33" x14ac:dyDescent="0.25"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spans="20:33" x14ac:dyDescent="0.25"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spans="20:33" x14ac:dyDescent="0.25"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spans="20:33" x14ac:dyDescent="0.25"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20:33" x14ac:dyDescent="0.25"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spans="20:33" x14ac:dyDescent="0.25"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spans="20:33" x14ac:dyDescent="0.25"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spans="20:33" x14ac:dyDescent="0.25"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spans="20:33" x14ac:dyDescent="0.25"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spans="20:33" x14ac:dyDescent="0.25"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spans="20:33" x14ac:dyDescent="0.25"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spans="20:33" x14ac:dyDescent="0.25"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20:33" x14ac:dyDescent="0.25"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spans="20:33" x14ac:dyDescent="0.25"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spans="20:33" x14ac:dyDescent="0.25"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spans="20:33" x14ac:dyDescent="0.25"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spans="20:33" x14ac:dyDescent="0.25"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spans="20:33" x14ac:dyDescent="0.25"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spans="20:33" x14ac:dyDescent="0.25"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spans="20:33" x14ac:dyDescent="0.25"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spans="20:33" x14ac:dyDescent="0.25"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</sheetData>
  <sortState xmlns:xlrd2="http://schemas.microsoft.com/office/spreadsheetml/2017/richdata2" ref="B9:AJ10">
    <sortCondition ref="B9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2023-09-04T14:57:26Z</dcterms:modified>
</cp:coreProperties>
</file>